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2024_2025_Tanev\Feladatlapok\ErettsegiFelkeszito\"/>
    </mc:Choice>
  </mc:AlternateContent>
  <xr:revisionPtr revIDLastSave="0" documentId="13_ncr:1_{53579C6C-7499-4141-8F81-8F6170E4851D}" xr6:coauthVersionLast="47" xr6:coauthVersionMax="47" xr10:uidLastSave="{00000000-0000-0000-0000-000000000000}"/>
  <bookViews>
    <workbookView xWindow="-120" yWindow="-120" windowWidth="29040" windowHeight="15840" xr2:uid="{0BF7E970-DB30-4DA0-8A8B-C8277F3048D9}"/>
  </bookViews>
  <sheets>
    <sheet name="Munka1" sheetId="1" r:id="rId1"/>
    <sheet name="Munka2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B2" i="2" l="1"/>
  <c r="C2" i="2"/>
  <c r="D2" i="2"/>
  <c r="E2" i="2"/>
  <c r="F2" i="2"/>
  <c r="A2" i="2"/>
  <c r="F1" i="2"/>
  <c r="B1" i="2"/>
  <c r="C1" i="2"/>
  <c r="D1" i="2"/>
  <c r="E1" i="2"/>
  <c r="A1" i="2"/>
  <c r="D15" i="1"/>
  <c r="D14" i="1"/>
  <c r="D13" i="1"/>
  <c r="H10" i="1"/>
  <c r="C11" i="1"/>
  <c r="D11" i="1"/>
  <c r="E11" i="1"/>
  <c r="F11" i="1"/>
  <c r="G11" i="1"/>
  <c r="H11" i="1"/>
  <c r="B11" i="1"/>
  <c r="C10" i="1"/>
  <c r="D10" i="1"/>
  <c r="E10" i="1"/>
  <c r="F10" i="1"/>
  <c r="G10" i="1"/>
  <c r="B10" i="1"/>
  <c r="H8" i="1"/>
  <c r="C8" i="1"/>
  <c r="D8" i="1"/>
  <c r="E8" i="1"/>
  <c r="F8" i="1"/>
  <c r="G8" i="1"/>
  <c r="B8" i="1"/>
  <c r="L7" i="1"/>
  <c r="M7" i="1"/>
  <c r="N7" i="1"/>
  <c r="O7" i="1"/>
  <c r="P7" i="1"/>
  <c r="Q7" i="1"/>
  <c r="L3" i="1"/>
  <c r="M3" i="1"/>
  <c r="N3" i="1"/>
  <c r="O3" i="1"/>
  <c r="P3" i="1"/>
  <c r="Q3" i="1"/>
  <c r="L4" i="1"/>
  <c r="M4" i="1"/>
  <c r="N4" i="1"/>
  <c r="O4" i="1"/>
  <c r="P4" i="1"/>
  <c r="Q4" i="1"/>
  <c r="L5" i="1"/>
  <c r="M5" i="1"/>
  <c r="N5" i="1"/>
  <c r="O5" i="1"/>
  <c r="P5" i="1"/>
  <c r="Q5" i="1"/>
  <c r="L6" i="1"/>
  <c r="M6" i="1"/>
  <c r="N6" i="1"/>
  <c r="O6" i="1"/>
  <c r="P6" i="1"/>
  <c r="Q6" i="1"/>
  <c r="Q2" i="1"/>
  <c r="M2" i="1"/>
  <c r="N2" i="1"/>
  <c r="O2" i="1"/>
  <c r="P2" i="1"/>
  <c r="L2" i="1"/>
  <c r="I2" i="1"/>
  <c r="I3" i="1"/>
  <c r="I4" i="1"/>
  <c r="I5" i="1"/>
  <c r="I6" i="1"/>
  <c r="H7" i="1"/>
  <c r="C7" i="1"/>
  <c r="D7" i="1"/>
  <c r="E7" i="1"/>
  <c r="F7" i="1"/>
  <c r="G7" i="1"/>
  <c r="B7" i="1"/>
  <c r="H3" i="1"/>
  <c r="H4" i="1"/>
  <c r="H5" i="1"/>
  <c r="H6" i="1"/>
  <c r="H2" i="1"/>
</calcChain>
</file>

<file path=xl/sharedStrings.xml><?xml version="1.0" encoding="utf-8"?>
<sst xmlns="http://schemas.openxmlformats.org/spreadsheetml/2006/main" count="16" uniqueCount="15">
  <si>
    <t>jegyek</t>
  </si>
  <si>
    <t>12.A</t>
  </si>
  <si>
    <t>12.B</t>
  </si>
  <si>
    <t>12.C</t>
  </si>
  <si>
    <t>12.D</t>
  </si>
  <si>
    <t>12.E</t>
  </si>
  <si>
    <t>12.F</t>
  </si>
  <si>
    <t>összesen</t>
  </si>
  <si>
    <t>arány</t>
  </si>
  <si>
    <t>Legjobb 2021-es átlag</t>
  </si>
  <si>
    <t>Legjobb átlagot elérő osztály</t>
  </si>
  <si>
    <t>Aktuális dátum</t>
  </si>
  <si>
    <t>átlag
2021</t>
  </si>
  <si>
    <t>év vége
2020</t>
  </si>
  <si>
    <t>változás
2020-hoz
képest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</si>
</sst>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11">
    <xf numFmtId="0" fontId="0" fillId="0" borderId="0" xfId="0"/>
    <xf numFmtId="0" fontId="0" fillId="2" borderId="0" xfId="0" applyFill="1"/>
    <xf numFmtId="2" fontId="0" fillId="0" borderId="0" xfId="0" applyNumberFormat="1"/>
    <xf numFmtId="0" fontId="0" fillId="0" borderId="0" xfId="0" applyAlignment="1">
      <alignment horizontal="center" vertical="center"/>
    </xf>
    <xf numFmtId="2" fontId="0" fillId="0" borderId="0" xfId="0" applyNumberFormat="1" applyAlignment="1">
      <alignment horizontal="center" vertical="center"/>
    </xf>
    <xf numFmtId="14" fontId="0" fillId="0" borderId="0" xfId="0" applyNumberForma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" xfId="0" applyBorder="1" applyAlignment="1">
      <alignment horizontal="center" vertical="center"/>
    </xf>
    <xf numFmtId="10" fontId="0" fillId="0" borderId="1" xfId="1" applyNumberFormat="1" applyFont="1" applyBorder="1" applyAlignment="1">
      <alignment horizontal="center" vertical="center"/>
    </xf>
    <xf numFmtId="0" fontId="0" fillId="0" borderId="1" xfId="0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</cellXfs>
  <cellStyles count="2">
    <cellStyle name="Normál" xfId="0" builtinId="0"/>
    <cellStyle name="Százalék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hu-HU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en-US"/>
              <a:t>Érettségi 2021</a:t>
            </a:r>
          </a:p>
        </c:rich>
      </c:tx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hu-HU"/>
        </a:p>
      </c:txPr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dLbls>
            <c:spPr>
              <a:noFill/>
              <a:ln>
                <a:noFill/>
              </a:ln>
              <a:effectLst/>
            </c:spPr>
            <c:txPr>
              <a:bodyPr rot="0" spcFirstLastPara="1" vertOverflow="ellipsis" vert="horz" wrap="square" lIns="38100" tIns="19050" rIns="38100" bIns="19050" anchor="ctr" anchorCtr="1">
                <a:spAutoFit/>
              </a:bodyPr>
              <a:lstStyle/>
              <a:p>
                <a:pPr>
                  <a:defRPr sz="900" b="0" i="0" u="none" strike="noStrike" kern="1200" baseline="0">
                    <a:solidFill>
                      <a:schemeClr val="tx1">
                        <a:lumMod val="75000"/>
                        <a:lumOff val="2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endParaRPr lang="hu-HU"/>
              </a:p>
            </c:txPr>
            <c:dLblPos val="outEnd"/>
            <c:showLegendKey val="0"/>
            <c:showVal val="1"/>
            <c:showCatName val="0"/>
            <c:showSerName val="0"/>
            <c:showPercent val="0"/>
            <c:showBubbleSize val="0"/>
            <c:showLeaderLines val="0"/>
            <c:extLst>
              <c:ext xmlns:c15="http://schemas.microsoft.com/office/drawing/2012/chart" uri="{CE6537A1-D6FC-4f65-9D91-7224C49458BB}">
                <c15:showLeaderLines val="1"/>
                <c15:leaderLines>
                  <c:spPr>
                    <a:ln w="9525" cap="flat" cmpd="sng" algn="ctr">
                      <a:solidFill>
                        <a:schemeClr val="tx1">
                          <a:lumMod val="35000"/>
                          <a:lumOff val="65000"/>
                        </a:schemeClr>
                      </a:solidFill>
                      <a:round/>
                    </a:ln>
                    <a:effectLst/>
                  </c:spPr>
                </c15:leaderLines>
              </c:ext>
            </c:extLst>
          </c:dLbls>
          <c:cat>
            <c:strRef>
              <c:f>Munka1!$B$1:$G$1</c:f>
              <c:strCache>
                <c:ptCount val="6"/>
                <c:pt idx="0">
                  <c:v>12.A</c:v>
                </c:pt>
                <c:pt idx="1">
                  <c:v>12.B</c:v>
                </c:pt>
                <c:pt idx="2">
                  <c:v>12.C</c:v>
                </c:pt>
                <c:pt idx="3">
                  <c:v>12.D</c:v>
                </c:pt>
                <c:pt idx="4">
                  <c:v>12.E</c:v>
                </c:pt>
                <c:pt idx="5">
                  <c:v>12.F</c:v>
                </c:pt>
              </c:strCache>
            </c:strRef>
          </c:cat>
          <c:val>
            <c:numRef>
              <c:f>Munka1!$B$8:$G$8</c:f>
              <c:numCache>
                <c:formatCode>0.00</c:formatCode>
                <c:ptCount val="6"/>
                <c:pt idx="0">
                  <c:v>4.1779661016949152</c:v>
                </c:pt>
                <c:pt idx="1">
                  <c:v>4.6147540983606561</c:v>
                </c:pt>
                <c:pt idx="2">
                  <c:v>4.3656716417910451</c:v>
                </c:pt>
                <c:pt idx="3">
                  <c:v>4.2661870503597124</c:v>
                </c:pt>
                <c:pt idx="4">
                  <c:v>4.2313432835820892</c:v>
                </c:pt>
                <c:pt idx="5">
                  <c:v>4.3308823529411766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22A1-4D42-8877-49923FFEB7F3}"/>
            </c:ext>
          </c:extLst>
        </c:ser>
        <c:dLbls>
          <c:dLblPos val="outEnd"/>
          <c:showLegendKey val="0"/>
          <c:showVal val="1"/>
          <c:showCatName val="0"/>
          <c:showSerName val="0"/>
          <c:showPercent val="0"/>
          <c:showBubbleSize val="0"/>
        </c:dLbls>
        <c:gapWidth val="219"/>
        <c:overlap val="-27"/>
        <c:axId val="681999432"/>
        <c:axId val="682004680"/>
      </c:barChart>
      <c:catAx>
        <c:axId val="681999432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2004680"/>
        <c:crosses val="autoZero"/>
        <c:auto val="1"/>
        <c:lblAlgn val="ctr"/>
        <c:lblOffset val="100"/>
        <c:noMultiLvlLbl val="0"/>
      </c:catAx>
      <c:valAx>
        <c:axId val="682004680"/>
        <c:scaling>
          <c:orientation val="minMax"/>
          <c:max val="5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hu-HU"/>
          </a:p>
        </c:txPr>
        <c:crossAx val="681999432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hu-HU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52637</xdr:colOff>
      <xdr:row>15</xdr:row>
      <xdr:rowOff>24563</xdr:rowOff>
    </xdr:from>
    <xdr:to>
      <xdr:col>8</xdr:col>
      <xdr:colOff>566486</xdr:colOff>
      <xdr:row>30</xdr:row>
      <xdr:rowOff>175460</xdr:rowOff>
    </xdr:to>
    <xdr:graphicFrame macro="">
      <xdr:nvGraphicFramePr>
        <xdr:cNvPr id="2" name="Diagram 1">
          <a:extLst>
            <a:ext uri="{FF2B5EF4-FFF2-40B4-BE49-F238E27FC236}">
              <a16:creationId xmlns:a16="http://schemas.microsoft.com/office/drawing/2014/main" id="{CC85E209-6682-4C82-A6B0-CC39615A2E7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4E2A39-0C87-4D8B-95D9-ED737E58171A}">
  <dimension ref="A1:Q15"/>
  <sheetViews>
    <sheetView tabSelected="1" zoomScale="180" zoomScaleNormal="180" workbookViewId="0">
      <selection activeCell="K1" sqref="K1:Q1048576"/>
    </sheetView>
  </sheetViews>
  <sheetFormatPr defaultRowHeight="15" x14ac:dyDescent="0.25"/>
  <cols>
    <col min="1" max="1" width="11.42578125" customWidth="1"/>
    <col min="4" max="4" width="10.28515625" bestFit="1" customWidth="1"/>
    <col min="11" max="11" width="0" style="1" hidden="1" customWidth="1"/>
    <col min="12" max="17" width="0" hidden="1" customWidth="1"/>
  </cols>
  <sheetData>
    <row r="1" spans="1:17" x14ac:dyDescent="0.25">
      <c r="A1" s="7" t="s">
        <v>0</v>
      </c>
      <c r="B1" s="7" t="s">
        <v>1</v>
      </c>
      <c r="C1" s="7" t="s">
        <v>2</v>
      </c>
      <c r="D1" s="7" t="s">
        <v>3</v>
      </c>
      <c r="E1" s="7" t="s">
        <v>4</v>
      </c>
      <c r="F1" s="7" t="s">
        <v>5</v>
      </c>
      <c r="G1" s="7" t="s">
        <v>6</v>
      </c>
      <c r="H1" s="7" t="s">
        <v>7</v>
      </c>
      <c r="I1" s="7" t="s">
        <v>8</v>
      </c>
    </row>
    <row r="2" spans="1:17" x14ac:dyDescent="0.25">
      <c r="A2" s="7">
        <v>5</v>
      </c>
      <c r="B2" s="7">
        <v>42</v>
      </c>
      <c r="C2" s="7">
        <v>84</v>
      </c>
      <c r="D2" s="7">
        <v>65</v>
      </c>
      <c r="E2" s="7">
        <v>65</v>
      </c>
      <c r="F2" s="7">
        <v>63</v>
      </c>
      <c r="G2" s="7">
        <v>66</v>
      </c>
      <c r="H2" s="7">
        <f>SUM(B2:G2)</f>
        <v>385</v>
      </c>
      <c r="I2" s="8">
        <f t="shared" ref="I2:I6" si="0">H2/H$7</f>
        <v>0.49169859514687103</v>
      </c>
      <c r="L2">
        <f>B2*$A2</f>
        <v>210</v>
      </c>
      <c r="M2">
        <f t="shared" ref="M2:P2" si="1">C2*$A2</f>
        <v>420</v>
      </c>
      <c r="N2">
        <f t="shared" si="1"/>
        <v>325</v>
      </c>
      <c r="O2">
        <f t="shared" si="1"/>
        <v>325</v>
      </c>
      <c r="P2">
        <f t="shared" si="1"/>
        <v>315</v>
      </c>
      <c r="Q2">
        <f>G2*$A2</f>
        <v>330</v>
      </c>
    </row>
    <row r="3" spans="1:17" x14ac:dyDescent="0.25">
      <c r="A3" s="7">
        <v>4</v>
      </c>
      <c r="B3" s="7">
        <v>57</v>
      </c>
      <c r="C3" s="7">
        <v>30</v>
      </c>
      <c r="D3" s="7">
        <v>53</v>
      </c>
      <c r="E3" s="7">
        <v>47</v>
      </c>
      <c r="F3" s="7">
        <v>42</v>
      </c>
      <c r="G3" s="7">
        <v>53</v>
      </c>
      <c r="H3" s="7">
        <f t="shared" ref="H3:H6" si="2">SUM(B3:G3)</f>
        <v>282</v>
      </c>
      <c r="I3" s="8">
        <f t="shared" si="0"/>
        <v>0.36015325670498083</v>
      </c>
      <c r="L3">
        <f t="shared" ref="L3:L6" si="3">B3*$A3</f>
        <v>228</v>
      </c>
      <c r="M3">
        <f t="shared" ref="M3:M6" si="4">C3*$A3</f>
        <v>120</v>
      </c>
      <c r="N3">
        <f t="shared" ref="N3:N6" si="5">D3*$A3</f>
        <v>212</v>
      </c>
      <c r="O3">
        <f t="shared" ref="O3:O6" si="6">E3*$A3</f>
        <v>188</v>
      </c>
      <c r="P3">
        <f t="shared" ref="P3:P6" si="7">F3*$A3</f>
        <v>168</v>
      </c>
      <c r="Q3">
        <f t="shared" ref="Q3:Q6" si="8">G3*$A3</f>
        <v>212</v>
      </c>
    </row>
    <row r="4" spans="1:17" x14ac:dyDescent="0.25">
      <c r="A4" s="7">
        <v>3</v>
      </c>
      <c r="B4" s="7">
        <v>17</v>
      </c>
      <c r="C4" s="7">
        <v>7</v>
      </c>
      <c r="D4" s="7">
        <v>16</v>
      </c>
      <c r="E4" s="7">
        <v>26</v>
      </c>
      <c r="F4" s="7">
        <v>27</v>
      </c>
      <c r="G4" s="7">
        <v>14</v>
      </c>
      <c r="H4" s="7">
        <f t="shared" si="2"/>
        <v>107</v>
      </c>
      <c r="I4" s="8">
        <f t="shared" si="0"/>
        <v>0.13665389527458494</v>
      </c>
      <c r="L4">
        <f t="shared" si="3"/>
        <v>51</v>
      </c>
      <c r="M4">
        <f t="shared" si="4"/>
        <v>21</v>
      </c>
      <c r="N4">
        <f t="shared" si="5"/>
        <v>48</v>
      </c>
      <c r="O4">
        <f t="shared" si="6"/>
        <v>78</v>
      </c>
      <c r="P4">
        <f t="shared" si="7"/>
        <v>81</v>
      </c>
      <c r="Q4">
        <f t="shared" si="8"/>
        <v>42</v>
      </c>
    </row>
    <row r="5" spans="1:17" x14ac:dyDescent="0.25">
      <c r="A5" s="7">
        <v>2</v>
      </c>
      <c r="B5" s="7">
        <v>2</v>
      </c>
      <c r="C5" s="7">
        <v>1</v>
      </c>
      <c r="D5" s="7">
        <v>0</v>
      </c>
      <c r="E5" s="7">
        <v>1</v>
      </c>
      <c r="F5" s="7">
        <v>1</v>
      </c>
      <c r="G5" s="7">
        <v>2</v>
      </c>
      <c r="H5" s="7">
        <f t="shared" si="2"/>
        <v>7</v>
      </c>
      <c r="I5" s="8">
        <f t="shared" si="0"/>
        <v>8.9399744572158362E-3</v>
      </c>
      <c r="L5">
        <f t="shared" si="3"/>
        <v>4</v>
      </c>
      <c r="M5">
        <f t="shared" si="4"/>
        <v>2</v>
      </c>
      <c r="N5">
        <f t="shared" si="5"/>
        <v>0</v>
      </c>
      <c r="O5">
        <f t="shared" si="6"/>
        <v>2</v>
      </c>
      <c r="P5">
        <f t="shared" si="7"/>
        <v>2</v>
      </c>
      <c r="Q5">
        <f t="shared" si="8"/>
        <v>4</v>
      </c>
    </row>
    <row r="6" spans="1:17" x14ac:dyDescent="0.25">
      <c r="A6" s="7">
        <v>1</v>
      </c>
      <c r="B6" s="7">
        <v>0</v>
      </c>
      <c r="C6" s="7">
        <v>0</v>
      </c>
      <c r="D6" s="7">
        <v>0</v>
      </c>
      <c r="E6" s="7">
        <v>0</v>
      </c>
      <c r="F6" s="7">
        <v>1</v>
      </c>
      <c r="G6" s="7">
        <v>1</v>
      </c>
      <c r="H6" s="7">
        <f t="shared" si="2"/>
        <v>2</v>
      </c>
      <c r="I6" s="8">
        <f t="shared" si="0"/>
        <v>2.554278416347382E-3</v>
      </c>
      <c r="L6">
        <f t="shared" si="3"/>
        <v>0</v>
      </c>
      <c r="M6">
        <f t="shared" si="4"/>
        <v>0</v>
      </c>
      <c r="N6">
        <f t="shared" si="5"/>
        <v>0</v>
      </c>
      <c r="O6">
        <f t="shared" si="6"/>
        <v>0</v>
      </c>
      <c r="P6">
        <f t="shared" si="7"/>
        <v>1</v>
      </c>
      <c r="Q6">
        <f t="shared" si="8"/>
        <v>1</v>
      </c>
    </row>
    <row r="7" spans="1:17" x14ac:dyDescent="0.25">
      <c r="A7" s="7" t="s">
        <v>7</v>
      </c>
      <c r="B7" s="7">
        <f>SUM(B2:B6)</f>
        <v>118</v>
      </c>
      <c r="C7" s="7">
        <f t="shared" ref="C7:H7" si="9">SUM(C2:C6)</f>
        <v>122</v>
      </c>
      <c r="D7" s="7">
        <f t="shared" si="9"/>
        <v>134</v>
      </c>
      <c r="E7" s="7">
        <f t="shared" si="9"/>
        <v>139</v>
      </c>
      <c r="F7" s="7">
        <f t="shared" si="9"/>
        <v>134</v>
      </c>
      <c r="G7" s="7">
        <f t="shared" si="9"/>
        <v>136</v>
      </c>
      <c r="H7" s="7">
        <f t="shared" si="9"/>
        <v>783</v>
      </c>
      <c r="I7" s="7"/>
      <c r="L7">
        <f>SUM(L2:L6)</f>
        <v>493</v>
      </c>
      <c r="M7">
        <f t="shared" ref="M7:Q7" si="10">SUM(M2:M6)</f>
        <v>563</v>
      </c>
      <c r="N7">
        <f t="shared" si="10"/>
        <v>585</v>
      </c>
      <c r="O7">
        <f t="shared" si="10"/>
        <v>593</v>
      </c>
      <c r="P7">
        <f t="shared" si="10"/>
        <v>567</v>
      </c>
      <c r="Q7">
        <f t="shared" si="10"/>
        <v>589</v>
      </c>
    </row>
    <row r="8" spans="1:17" ht="30" x14ac:dyDescent="0.25">
      <c r="A8" s="9" t="s">
        <v>12</v>
      </c>
      <c r="B8" s="10">
        <f>L7/B7</f>
        <v>4.1779661016949152</v>
      </c>
      <c r="C8" s="10">
        <f t="shared" ref="C8:G8" si="11">M7/C7</f>
        <v>4.6147540983606561</v>
      </c>
      <c r="D8" s="10">
        <f t="shared" si="11"/>
        <v>4.3656716417910451</v>
      </c>
      <c r="E8" s="10">
        <f t="shared" si="11"/>
        <v>4.2661870503597124</v>
      </c>
      <c r="F8" s="10">
        <f t="shared" si="11"/>
        <v>4.2313432835820892</v>
      </c>
      <c r="G8" s="10">
        <f t="shared" si="11"/>
        <v>4.3308823529411766</v>
      </c>
      <c r="H8" s="10">
        <f>AVERAGE(B8:G8)</f>
        <v>4.3311340881215985</v>
      </c>
      <c r="I8" s="7"/>
    </row>
    <row r="9" spans="1:17" ht="30" x14ac:dyDescent="0.25">
      <c r="A9" s="9" t="s">
        <v>13</v>
      </c>
      <c r="B9" s="7">
        <v>4.38</v>
      </c>
      <c r="C9" s="7">
        <v>4.74</v>
      </c>
      <c r="D9" s="7">
        <v>4.26</v>
      </c>
      <c r="E9" s="7">
        <v>4.09</v>
      </c>
      <c r="F9" s="7">
        <v>4.32</v>
      </c>
      <c r="G9" s="7">
        <v>4.41</v>
      </c>
      <c r="H9" s="7">
        <v>4.37</v>
      </c>
      <c r="I9" s="7"/>
    </row>
    <row r="10" spans="1:17" ht="45" x14ac:dyDescent="0.25">
      <c r="A10" s="9" t="s">
        <v>14</v>
      </c>
      <c r="B10" s="8">
        <f>(B8-B9)/B9</f>
        <v>-4.612646080024764E-2</v>
      </c>
      <c r="C10" s="8">
        <f t="shared" ref="C10:H10" si="12">(C8-C9)/C9</f>
        <v>-2.6423185999861629E-2</v>
      </c>
      <c r="D10" s="8">
        <f t="shared" si="12"/>
        <v>2.4805549716207811E-2</v>
      </c>
      <c r="E10" s="8">
        <f t="shared" si="12"/>
        <v>4.3077518425357578E-2</v>
      </c>
      <c r="F10" s="8">
        <f t="shared" si="12"/>
        <v>-2.0522388059701635E-2</v>
      </c>
      <c r="G10" s="8">
        <f t="shared" si="12"/>
        <v>-1.7940509537148187E-2</v>
      </c>
      <c r="H10" s="8">
        <f t="shared" si="12"/>
        <v>-8.8938013451719915E-3</v>
      </c>
      <c r="I10" s="7"/>
    </row>
    <row r="11" spans="1:17" x14ac:dyDescent="0.25">
      <c r="A11" s="7"/>
      <c r="B11" s="7" t="str">
        <f>IF(B8&gt;B9,"+","")</f>
        <v/>
      </c>
      <c r="C11" s="7" t="str">
        <f t="shared" ref="C11:H11" si="13">IF(C8&gt;C9,"+","")</f>
        <v/>
      </c>
      <c r="D11" s="7" t="str">
        <f t="shared" si="13"/>
        <v>+</v>
      </c>
      <c r="E11" s="7" t="str">
        <f t="shared" si="13"/>
        <v>+</v>
      </c>
      <c r="F11" s="7" t="str">
        <f t="shared" si="13"/>
        <v/>
      </c>
      <c r="G11" s="7" t="str">
        <f t="shared" si="13"/>
        <v/>
      </c>
      <c r="H11" s="7" t="str">
        <f t="shared" si="13"/>
        <v/>
      </c>
      <c r="I11" s="7"/>
    </row>
    <row r="12" spans="1:17" x14ac:dyDescent="0.25">
      <c r="A12" s="3"/>
      <c r="B12" s="3"/>
      <c r="C12" s="3"/>
      <c r="D12" s="3"/>
      <c r="E12" s="3"/>
      <c r="F12" s="3"/>
      <c r="G12" s="3"/>
      <c r="H12" s="3"/>
      <c r="I12" s="3"/>
    </row>
    <row r="13" spans="1:17" x14ac:dyDescent="0.25">
      <c r="A13" s="6" t="s">
        <v>9</v>
      </c>
      <c r="B13" s="3"/>
      <c r="C13" s="3"/>
      <c r="D13" s="4">
        <f>MAX(B8:G8)</f>
        <v>4.6147540983606561</v>
      </c>
      <c r="E13" s="3"/>
      <c r="F13" s="3"/>
      <c r="G13" s="3"/>
      <c r="H13" s="3"/>
      <c r="I13" s="3"/>
    </row>
    <row r="14" spans="1:17" x14ac:dyDescent="0.25">
      <c r="A14" s="6" t="s">
        <v>10</v>
      </c>
      <c r="B14" s="3"/>
      <c r="C14" s="3"/>
      <c r="D14" s="3" t="str">
        <f>INDEX(B1:G1,MATCH(D13,B8:G8,0))</f>
        <v>12.B</v>
      </c>
      <c r="E14" s="3"/>
      <c r="F14" s="3"/>
      <c r="G14" s="3"/>
      <c r="H14" s="3"/>
      <c r="I14" s="3"/>
    </row>
    <row r="15" spans="1:17" x14ac:dyDescent="0.25">
      <c r="A15" s="6" t="s">
        <v>11</v>
      </c>
      <c r="B15" s="3"/>
      <c r="C15" s="3"/>
      <c r="D15" s="5">
        <f ca="1">TODAY()</f>
        <v>45604</v>
      </c>
      <c r="E15" s="3"/>
      <c r="F15" s="3"/>
      <c r="G15" s="3"/>
      <c r="H15" s="3"/>
      <c r="I15" s="3"/>
    </row>
  </sheetData>
  <pageMargins left="0.70866141732283472" right="0.70866141732283472" top="0.74803149606299213" bottom="0.74803149606299213" header="0.31496062992125984" footer="0.31496062992125984"/>
  <pageSetup paperSize="9" orientation="portrait" r:id="rId1"/>
  <headerFooter>
    <oddFooter>&amp;LKerekes András</oddFooter>
  </headerFooter>
  <ignoredErrors>
    <ignoredError sqref="H2:H6" formulaRange="1"/>
  </ignoredError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989FDD-FA52-424A-846F-AFD11B966928}">
  <dimension ref="A1:F2"/>
  <sheetViews>
    <sheetView zoomScale="230" zoomScaleNormal="230" workbookViewId="0">
      <selection activeCell="G6" sqref="G6"/>
    </sheetView>
  </sheetViews>
  <sheetFormatPr defaultRowHeight="15" x14ac:dyDescent="0.25"/>
  <sheetData>
    <row r="1" spans="1:6" x14ac:dyDescent="0.25">
      <c r="A1" t="str">
        <f>Munka1!B1</f>
        <v>12.A</v>
      </c>
      <c r="B1" t="str">
        <f>Munka1!C1</f>
        <v>12.B</v>
      </c>
      <c r="C1" t="str">
        <f>Munka1!D1</f>
        <v>12.C</v>
      </c>
      <c r="D1" t="str">
        <f>Munka1!E1</f>
        <v>12.D</v>
      </c>
      <c r="E1" t="str">
        <f>Munka1!F1</f>
        <v>12.E</v>
      </c>
      <c r="F1" t="str">
        <f>Munka1!G1</f>
        <v>12.F</v>
      </c>
    </row>
    <row r="2" spans="1:6" x14ac:dyDescent="0.25">
      <c r="A2" s="2">
        <f>Munka1!B8</f>
        <v>4.1779661016949152</v>
      </c>
      <c r="B2" s="2">
        <f>Munka1!C8</f>
        <v>4.6147540983606561</v>
      </c>
      <c r="C2" s="2">
        <f>Munka1!D8</f>
        <v>4.3656716417910451</v>
      </c>
      <c r="D2" s="2">
        <f>Munka1!E8</f>
        <v>4.2661870503597124</v>
      </c>
      <c r="E2" s="2">
        <f>Munka1!F8</f>
        <v>4.2313432835820892</v>
      </c>
      <c r="F2" s="2">
        <f>Munka1!G8</f>
        <v>4.3308823529411766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Munka1</vt:lpstr>
      <vt:lpstr>Munka2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62f2acc8-f58b-1c2c-36dc-7b7cd353620c@m365.edu.hu</dc:creator>
  <cp:lastModifiedBy>62f2acc8-f58b-1c2c-36dc-7b7cd353620c@m365.edu.hu</cp:lastModifiedBy>
  <cp:lastPrinted>2024-11-08T07:02:32Z</cp:lastPrinted>
  <dcterms:created xsi:type="dcterms:W3CDTF">2024-11-07T14:27:51Z</dcterms:created>
  <dcterms:modified xsi:type="dcterms:W3CDTF">2024-11-08T07:04:02Z</dcterms:modified>
</cp:coreProperties>
</file>